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4\مخزن\"/>
    </mc:Choice>
  </mc:AlternateContent>
  <bookViews>
    <workbookView xWindow="0" yWindow="0" windowWidth="20490" windowHeight="7620"/>
  </bookViews>
  <sheets>
    <sheet name="الرئيسية" sheetId="5" r:id="rId1"/>
    <sheet name="المخزن " sheetId="2" r:id="rId2"/>
    <sheet name="الوارد" sheetId="3" r:id="rId3"/>
    <sheet name="المنصرف" sheetId="1" r:id="rId4"/>
    <sheet name="مرتجع العملاء 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" i="2"/>
  <c r="G37" i="4"/>
  <c r="C37" i="4"/>
  <c r="G36" i="4"/>
  <c r="C36" i="4"/>
  <c r="G35" i="4"/>
  <c r="C35" i="4"/>
  <c r="G34" i="4"/>
  <c r="C34" i="4"/>
  <c r="G33" i="4"/>
  <c r="C33" i="4"/>
  <c r="G32" i="4"/>
  <c r="C32" i="4"/>
  <c r="G31" i="4"/>
  <c r="C31" i="4"/>
  <c r="G30" i="4"/>
  <c r="C30" i="4"/>
  <c r="G29" i="4"/>
  <c r="C29" i="4"/>
  <c r="G28" i="4"/>
  <c r="C28" i="4"/>
  <c r="G27" i="4"/>
  <c r="C27" i="4"/>
  <c r="G26" i="4"/>
  <c r="C26" i="4"/>
  <c r="G25" i="4"/>
  <c r="C25" i="4"/>
  <c r="G24" i="4"/>
  <c r="C24" i="4"/>
  <c r="G23" i="4"/>
  <c r="C23" i="4"/>
  <c r="G22" i="4"/>
  <c r="C22" i="4"/>
  <c r="G21" i="4"/>
  <c r="C21" i="4"/>
  <c r="G20" i="4"/>
  <c r="C20" i="4"/>
  <c r="G19" i="4"/>
  <c r="C19" i="4"/>
  <c r="G18" i="4"/>
  <c r="C18" i="4"/>
  <c r="G17" i="4"/>
  <c r="C17" i="4"/>
  <c r="G16" i="4"/>
  <c r="C16" i="4"/>
  <c r="G15" i="4"/>
  <c r="C15" i="4"/>
  <c r="G14" i="4"/>
  <c r="C14" i="4"/>
  <c r="G13" i="4"/>
  <c r="C13" i="4"/>
  <c r="G12" i="4"/>
  <c r="C12" i="4"/>
  <c r="G11" i="4"/>
  <c r="C11" i="4"/>
  <c r="G10" i="4"/>
  <c r="C10" i="4"/>
  <c r="G9" i="4"/>
  <c r="C9" i="4"/>
  <c r="G8" i="4"/>
  <c r="C8" i="4"/>
  <c r="G7" i="4"/>
  <c r="C7" i="4"/>
  <c r="G6" i="4"/>
  <c r="C6" i="4"/>
  <c r="G5" i="4"/>
  <c r="C5" i="4"/>
  <c r="G3" i="2" l="1"/>
  <c r="G4" i="2"/>
  <c r="G5" i="2"/>
  <c r="G6" i="2"/>
  <c r="G7" i="2"/>
  <c r="G8" i="2"/>
  <c r="G9" i="2"/>
  <c r="G10" i="2"/>
  <c r="G11" i="2"/>
  <c r="G12" i="2"/>
  <c r="G13" i="2"/>
  <c r="G14" i="2"/>
  <c r="G2" i="2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5" i="1"/>
  <c r="E3" i="2" l="1"/>
  <c r="H3" i="2" s="1"/>
  <c r="E4" i="2"/>
  <c r="H4" i="2" s="1"/>
  <c r="E5" i="2"/>
  <c r="H5" i="2" s="1"/>
  <c r="E6" i="2"/>
  <c r="H6" i="2" s="1"/>
  <c r="E7" i="2"/>
  <c r="H7" i="2" s="1"/>
  <c r="E8" i="2"/>
  <c r="H8" i="2" s="1"/>
  <c r="E9" i="2"/>
  <c r="H9" i="2" s="1"/>
  <c r="E10" i="2"/>
  <c r="H10" i="2" s="1"/>
  <c r="E11" i="2"/>
  <c r="H11" i="2" s="1"/>
  <c r="E12" i="2"/>
  <c r="H12" i="2" s="1"/>
  <c r="E13" i="2"/>
  <c r="H13" i="2" s="1"/>
  <c r="E14" i="2"/>
  <c r="H14" i="2" s="1"/>
  <c r="E2" i="2"/>
  <c r="H2" i="2" s="1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5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</calcChain>
</file>

<file path=xl/sharedStrings.xml><?xml version="1.0" encoding="utf-8"?>
<sst xmlns="http://schemas.openxmlformats.org/spreadsheetml/2006/main" count="58" uniqueCount="40">
  <si>
    <t xml:space="preserve">التاريخ </t>
  </si>
  <si>
    <t xml:space="preserve">الكود </t>
  </si>
  <si>
    <t xml:space="preserve">اسم الصنف </t>
  </si>
  <si>
    <t xml:space="preserve">الوحدة </t>
  </si>
  <si>
    <t xml:space="preserve">الكمية </t>
  </si>
  <si>
    <t xml:space="preserve">سعر الوحدة </t>
  </si>
  <si>
    <t xml:space="preserve">الاجمالي </t>
  </si>
  <si>
    <t xml:space="preserve">رصيد اول المدة </t>
  </si>
  <si>
    <t xml:space="preserve">الوارد </t>
  </si>
  <si>
    <t>المنصرف</t>
  </si>
  <si>
    <t xml:space="preserve">الرصيد المتبقي للصنف </t>
  </si>
  <si>
    <t xml:space="preserve">السعر </t>
  </si>
  <si>
    <t>منيا فص 2سم</t>
  </si>
  <si>
    <t xml:space="preserve">سلفيا 2سم </t>
  </si>
  <si>
    <t>سلفيا 4 سم</t>
  </si>
  <si>
    <t>نيو حلايب 2سم</t>
  </si>
  <si>
    <t>نيو حلايب 4سم</t>
  </si>
  <si>
    <t xml:space="preserve">احمر اسواني 2سم </t>
  </si>
  <si>
    <t xml:space="preserve">احمر اسواني 4سم </t>
  </si>
  <si>
    <t>فيردي 2سم</t>
  </si>
  <si>
    <t xml:space="preserve">فيردي 4سم </t>
  </si>
  <si>
    <t>تريستا 2سم</t>
  </si>
  <si>
    <t>اسود جلاكسي 2سم</t>
  </si>
  <si>
    <t>هودي 2سم</t>
  </si>
  <si>
    <t>هودي 4سم</t>
  </si>
  <si>
    <t xml:space="preserve">جاندولة 2سم </t>
  </si>
  <si>
    <t xml:space="preserve">جاندولة 4سم </t>
  </si>
  <si>
    <t xml:space="preserve">حلايب 2سم </t>
  </si>
  <si>
    <t xml:space="preserve">حلايب 4سم </t>
  </si>
  <si>
    <t>كرارة 2سم</t>
  </si>
  <si>
    <t xml:space="preserve">فرسان 2سم </t>
  </si>
  <si>
    <t>سفاجا 2سم</t>
  </si>
  <si>
    <t>رويل 2سم</t>
  </si>
  <si>
    <t>روزة نصر 2سم</t>
  </si>
  <si>
    <t>رمادي شركة 2سم</t>
  </si>
  <si>
    <t>مرتجع العملاء</t>
  </si>
  <si>
    <t>سلفيا 3 سم</t>
  </si>
  <si>
    <t>منيا فص 4سم</t>
  </si>
  <si>
    <t>منيا فص 3 سم</t>
  </si>
  <si>
    <t>برتولو سيلفر 2سم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</si>
</sst>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charset val="178"/>
      <scheme val="minor"/>
    </font>
    <font>
      <sz val="14"/>
      <color theme="1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b/>
      <sz val="14"/>
      <color theme="0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ck">
        <color theme="0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3" borderId="1" xfId="0" applyFont="1" applyFill="1" applyBorder="1"/>
    <xf numFmtId="0" fontId="0" fillId="4" borderId="1" xfId="0" applyFont="1" applyFill="1" applyBorder="1"/>
    <xf numFmtId="0" fontId="3" fillId="2" borderId="2" xfId="0" applyFont="1" applyFill="1" applyBorder="1" applyAlignment="1">
      <alignment horizontal="center" vertical="center"/>
    </xf>
    <xf numFmtId="0" fontId="0" fillId="3" borderId="3" xfId="0" applyFont="1" applyFill="1" applyBorder="1"/>
    <xf numFmtId="164" fontId="2" fillId="0" borderId="0" xfId="1" applyNumberFormat="1" applyFont="1" applyAlignment="1">
      <alignment horizontal="center" vertical="center"/>
    </xf>
    <xf numFmtId="164" fontId="0" fillId="0" borderId="0" xfId="1" applyNumberFormat="1" applyFont="1"/>
    <xf numFmtId="164" fontId="0" fillId="3" borderId="1" xfId="1" applyNumberFormat="1" applyFont="1" applyFill="1" applyBorder="1"/>
    <xf numFmtId="164" fontId="3" fillId="2" borderId="2" xfId="1" applyNumberFormat="1" applyFont="1" applyFill="1" applyBorder="1" applyAlignment="1">
      <alignment horizontal="center" vertical="center"/>
    </xf>
    <xf numFmtId="164" fontId="0" fillId="3" borderId="3" xfId="1" applyNumberFormat="1" applyFont="1" applyFill="1" applyBorder="1"/>
    <xf numFmtId="164" fontId="0" fillId="4" borderId="1" xfId="1" applyNumberFormat="1" applyFont="1" applyFill="1" applyBorder="1"/>
    <xf numFmtId="0" fontId="0" fillId="0" borderId="0" xfId="0" applyAlignment="1">
      <alignment vertical="center"/>
    </xf>
    <xf numFmtId="0" fontId="0" fillId="4" borderId="1" xfId="0" applyFont="1" applyFill="1" applyBorder="1" applyAlignment="1">
      <alignment vertical="center"/>
    </xf>
    <xf numFmtId="0" fontId="0" fillId="3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0" fillId="3" borderId="3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8">
    <dxf>
      <numFmt numFmtId="164" formatCode="_(* #,##0_);_(* \(#,##0\);_(* &quot;-&quot;??_);_(@_)"/>
    </dxf>
    <dxf>
      <numFmt numFmtId="164" formatCode="_(* #,##0_);_(* \(#,##0\);_(* &quot;-&quot;??_);_(@_)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6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numFmt numFmtId="164" formatCode="_(* #,##0_);_(* \(#,##0\);_(* &quot;-&quot;??_);_(@_)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Arial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le1" displayName="Table1" ref="A4:G37" totalsRowShown="0" headerRowDxfId="7">
  <autoFilter ref="A4:G37"/>
  <tableColumns count="7">
    <tableColumn id="1" name="التاريخ "/>
    <tableColumn id="2" name="الكود "/>
    <tableColumn id="3" name="اسم الصنف " dataDxfId="6">
      <calculatedColumnFormula>IFERROR(VLOOKUP(Table1[[#This Row],[الكود ]],'المخزن '!$A$2:$J$37,2,FALSE),"")</calculatedColumnFormula>
    </tableColumn>
    <tableColumn id="4" name="الوحدة "/>
    <tableColumn id="5" name="الكمية "/>
    <tableColumn id="6" name="سعر الوحدة "/>
    <tableColumn id="7" name="الاجمالي " dataDxfId="5" dataCellStyle="Comma">
      <calculatedColumnFormula>Table1[[#This Row],[الكمية ]]*Table1[[#This Row],[سعر الوحدة ]]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4:G37" totalsRowShown="0" headerRowDxfId="4">
  <autoFilter ref="A4:G37"/>
  <tableColumns count="7">
    <tableColumn id="1" name="التاريخ "/>
    <tableColumn id="2" name="الكود "/>
    <tableColumn id="3" name="اسم الصنف ">
      <calculatedColumnFormula>IFERROR(VLOOKUP(Table2[[#This Row],[الكود ]],'المخزن '!$A$2:$J$37,2,FALSE),"")</calculatedColumnFormula>
    </tableColumn>
    <tableColumn id="4" name="الوحدة "/>
    <tableColumn id="5" name="الكمية "/>
    <tableColumn id="6" name="سعر الوحدة "/>
    <tableColumn id="7" name="الاجمالي " dataDxfId="0" dataCellStyle="Comma">
      <calculatedColumnFormula>Table2[[#This Row],[الكمية ]]*Table2[[#This Row],[سعر الوحدة ]]</calculatedColumnFormula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4" name="Table15" displayName="Table15" ref="A4:G37" totalsRowShown="0" headerRowDxfId="3">
  <autoFilter ref="A4:G37"/>
  <tableColumns count="7">
    <tableColumn id="1" name="التاريخ "/>
    <tableColumn id="2" name="الكود "/>
    <tableColumn id="3" name="اسم الصنف " dataDxfId="2">
      <calculatedColumnFormula>IFERROR(VLOOKUP(Table15[[#This Row],[الكود ]],'المخزن '!$A$2:$J$37,2,FALSE),"")</calculatedColumnFormula>
    </tableColumn>
    <tableColumn id="4" name="الوحدة "/>
    <tableColumn id="5" name="الكمية "/>
    <tableColumn id="6" name="سعر الوحدة "/>
    <tableColumn id="7" name="الاجمالي " dataDxfId="1" dataCellStyle="Comma">
      <calculatedColumnFormula>Table15[[#This Row],[الكمية ]]*Table15[[#This Row],[سعر الوحدة ]]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tabSelected="1" workbookViewId="0">
      <selection activeCell="H9" sqref="H9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rightToLeft="1" workbookViewId="0">
      <selection activeCell="A30" sqref="A30"/>
    </sheetView>
  </sheetViews>
  <sheetFormatPr defaultRowHeight="15" x14ac:dyDescent="0.25"/>
  <cols>
    <col min="1" max="1" width="12" customWidth="1"/>
    <col min="2" max="2" width="14.85546875" bestFit="1" customWidth="1"/>
    <col min="3" max="3" width="12" customWidth="1"/>
    <col min="4" max="4" width="16.7109375" style="13" bestFit="1" customWidth="1"/>
    <col min="5" max="5" width="7.7109375" style="8" customWidth="1"/>
    <col min="6" max="6" width="16.28515625" style="8" bestFit="1" customWidth="1"/>
    <col min="7" max="7" width="10.28515625" style="8" customWidth="1"/>
    <col min="8" max="8" width="25.28515625" style="8" bestFit="1" customWidth="1"/>
    <col min="9" max="9" width="7.5703125" customWidth="1"/>
    <col min="10" max="10" width="9.5703125" customWidth="1"/>
  </cols>
  <sheetData>
    <row r="1" spans="1:10" s="1" customFormat="1" ht="23.25" customHeight="1" thickBot="1" x14ac:dyDescent="0.3">
      <c r="A1" s="5" t="s">
        <v>1</v>
      </c>
      <c r="B1" s="5" t="s">
        <v>2</v>
      </c>
      <c r="C1" s="5" t="s">
        <v>3</v>
      </c>
      <c r="D1" s="16" t="s">
        <v>7</v>
      </c>
      <c r="E1" s="10" t="s">
        <v>8</v>
      </c>
      <c r="F1" s="10" t="s">
        <v>35</v>
      </c>
      <c r="G1" s="10" t="s">
        <v>9</v>
      </c>
      <c r="H1" s="10" t="s">
        <v>10</v>
      </c>
      <c r="I1" s="5" t="s">
        <v>11</v>
      </c>
      <c r="J1" s="5" t="s">
        <v>6</v>
      </c>
    </row>
    <row r="2" spans="1:10" ht="15.75" thickTop="1" x14ac:dyDescent="0.25">
      <c r="A2" s="6">
        <v>1000</v>
      </c>
      <c r="B2" s="6" t="s">
        <v>12</v>
      </c>
      <c r="C2" s="6"/>
      <c r="D2" s="17">
        <v>618</v>
      </c>
      <c r="E2" s="11">
        <f>الوارد!E5</f>
        <v>0</v>
      </c>
      <c r="F2" s="11">
        <f>'مرتجع العملاء '!E5</f>
        <v>0</v>
      </c>
      <c r="G2" s="11">
        <f>المنصرف!E5</f>
        <v>5</v>
      </c>
      <c r="H2" s="11">
        <f>D2+E2+F2-G2</f>
        <v>613</v>
      </c>
      <c r="I2" s="6"/>
      <c r="J2" s="6"/>
    </row>
    <row r="3" spans="1:10" ht="15.75" thickBot="1" x14ac:dyDescent="0.3">
      <c r="A3" s="4">
        <v>1001</v>
      </c>
      <c r="B3" s="4" t="s">
        <v>38</v>
      </c>
      <c r="C3" s="4"/>
      <c r="D3" s="18">
        <v>126</v>
      </c>
      <c r="E3" s="12">
        <f>الوارد!E6</f>
        <v>0</v>
      </c>
      <c r="F3" s="12">
        <f>'مرتجع العملاء '!E6</f>
        <v>0</v>
      </c>
      <c r="G3" s="12">
        <f>المنصرف!E6</f>
        <v>0</v>
      </c>
      <c r="H3" s="12">
        <f t="shared" ref="H3:H14" si="0">D3+E3+F3-G3</f>
        <v>126</v>
      </c>
      <c r="I3" s="4"/>
      <c r="J3" s="4"/>
    </row>
    <row r="4" spans="1:10" ht="15.75" thickTop="1" x14ac:dyDescent="0.25">
      <c r="A4" s="6">
        <v>1002</v>
      </c>
      <c r="B4" s="6" t="s">
        <v>37</v>
      </c>
      <c r="C4" s="6"/>
      <c r="D4" s="17">
        <v>257</v>
      </c>
      <c r="E4" s="11">
        <f>الوارد!E7</f>
        <v>0</v>
      </c>
      <c r="F4" s="11">
        <f>'مرتجع العملاء '!E7</f>
        <v>0</v>
      </c>
      <c r="G4" s="11">
        <f>المنصرف!E7</f>
        <v>0</v>
      </c>
      <c r="H4" s="11">
        <f t="shared" si="0"/>
        <v>257</v>
      </c>
      <c r="I4" s="6"/>
      <c r="J4" s="6"/>
    </row>
    <row r="5" spans="1:10" ht="15.75" thickBot="1" x14ac:dyDescent="0.3">
      <c r="A5" s="4">
        <v>1003</v>
      </c>
      <c r="B5" s="4" t="s">
        <v>13</v>
      </c>
      <c r="C5" s="4"/>
      <c r="D5" s="18">
        <v>522</v>
      </c>
      <c r="E5" s="12">
        <f>الوارد!E8</f>
        <v>0</v>
      </c>
      <c r="F5" s="12">
        <f>'مرتجع العملاء '!E8</f>
        <v>0</v>
      </c>
      <c r="G5" s="12">
        <f>المنصرف!E8</f>
        <v>0</v>
      </c>
      <c r="H5" s="12">
        <f t="shared" si="0"/>
        <v>522</v>
      </c>
      <c r="I5" s="4"/>
      <c r="J5" s="4"/>
    </row>
    <row r="6" spans="1:10" ht="15.75" thickTop="1" x14ac:dyDescent="0.25">
      <c r="A6" s="6">
        <v>1004</v>
      </c>
      <c r="B6" s="6" t="s">
        <v>36</v>
      </c>
      <c r="C6" s="6"/>
      <c r="D6" s="17">
        <v>72</v>
      </c>
      <c r="E6" s="11">
        <f>الوارد!E9</f>
        <v>0</v>
      </c>
      <c r="F6" s="11">
        <f>'مرتجع العملاء '!E9</f>
        <v>0</v>
      </c>
      <c r="G6" s="11">
        <f>المنصرف!E9</f>
        <v>0</v>
      </c>
      <c r="H6" s="11">
        <f t="shared" si="0"/>
        <v>72</v>
      </c>
      <c r="I6" s="6"/>
      <c r="J6" s="6"/>
    </row>
    <row r="7" spans="1:10" ht="15.75" thickBot="1" x14ac:dyDescent="0.3">
      <c r="A7" s="4">
        <v>1005</v>
      </c>
      <c r="B7" s="4" t="s">
        <v>14</v>
      </c>
      <c r="C7" s="4"/>
      <c r="D7" s="18">
        <v>200</v>
      </c>
      <c r="E7" s="12">
        <f>الوارد!E10</f>
        <v>0</v>
      </c>
      <c r="F7" s="12">
        <f>'مرتجع العملاء '!E10</f>
        <v>0</v>
      </c>
      <c r="G7" s="12">
        <f>المنصرف!E10</f>
        <v>0</v>
      </c>
      <c r="H7" s="12">
        <f t="shared" si="0"/>
        <v>200</v>
      </c>
      <c r="I7" s="4"/>
      <c r="J7" s="4"/>
    </row>
    <row r="8" spans="1:10" ht="15.75" thickTop="1" x14ac:dyDescent="0.25">
      <c r="A8" s="6">
        <v>2000</v>
      </c>
      <c r="B8" s="6" t="s">
        <v>15</v>
      </c>
      <c r="C8" s="6"/>
      <c r="D8" s="17">
        <v>45</v>
      </c>
      <c r="E8" s="11">
        <f>الوارد!E11</f>
        <v>0</v>
      </c>
      <c r="F8" s="11">
        <f>'مرتجع العملاء '!E11</f>
        <v>0</v>
      </c>
      <c r="G8" s="11">
        <f>المنصرف!E11</f>
        <v>0</v>
      </c>
      <c r="H8" s="11">
        <f t="shared" si="0"/>
        <v>45</v>
      </c>
      <c r="I8" s="6"/>
      <c r="J8" s="6"/>
    </row>
    <row r="9" spans="1:10" ht="15.75" thickBot="1" x14ac:dyDescent="0.3">
      <c r="A9" s="4">
        <v>2001</v>
      </c>
      <c r="B9" s="4" t="s">
        <v>16</v>
      </c>
      <c r="C9" s="4"/>
      <c r="D9" s="18">
        <v>10</v>
      </c>
      <c r="E9" s="12">
        <f>الوارد!E12</f>
        <v>0</v>
      </c>
      <c r="F9" s="12">
        <f>'مرتجع العملاء '!E12</f>
        <v>0</v>
      </c>
      <c r="G9" s="12">
        <f>المنصرف!E12</f>
        <v>0</v>
      </c>
      <c r="H9" s="12">
        <f t="shared" si="0"/>
        <v>10</v>
      </c>
      <c r="I9" s="4"/>
      <c r="J9" s="4"/>
    </row>
    <row r="10" spans="1:10" ht="15.75" thickTop="1" x14ac:dyDescent="0.25">
      <c r="A10" s="6">
        <v>2002</v>
      </c>
      <c r="B10" s="6" t="s">
        <v>17</v>
      </c>
      <c r="C10" s="6"/>
      <c r="D10" s="17">
        <v>27</v>
      </c>
      <c r="E10" s="11">
        <f>الوارد!E13</f>
        <v>0</v>
      </c>
      <c r="F10" s="11">
        <f>'مرتجع العملاء '!E13</f>
        <v>0</v>
      </c>
      <c r="G10" s="11">
        <f>المنصرف!E13</f>
        <v>0</v>
      </c>
      <c r="H10" s="11">
        <f t="shared" si="0"/>
        <v>27</v>
      </c>
      <c r="I10" s="6"/>
      <c r="J10" s="6"/>
    </row>
    <row r="11" spans="1:10" ht="15.75" thickBot="1" x14ac:dyDescent="0.3">
      <c r="A11" s="4">
        <v>2003</v>
      </c>
      <c r="B11" s="4" t="s">
        <v>18</v>
      </c>
      <c r="C11" s="4"/>
      <c r="D11" s="18">
        <v>0</v>
      </c>
      <c r="E11" s="12">
        <f>الوارد!E14</f>
        <v>0</v>
      </c>
      <c r="F11" s="12">
        <f>'مرتجع العملاء '!E14</f>
        <v>0</v>
      </c>
      <c r="G11" s="12">
        <f>المنصرف!E14</f>
        <v>0</v>
      </c>
      <c r="H11" s="12">
        <f t="shared" si="0"/>
        <v>0</v>
      </c>
      <c r="I11" s="4"/>
      <c r="J11" s="4"/>
    </row>
    <row r="12" spans="1:10" ht="15.75" thickTop="1" x14ac:dyDescent="0.25">
      <c r="A12" s="6">
        <v>2004</v>
      </c>
      <c r="B12" s="6" t="s">
        <v>19</v>
      </c>
      <c r="C12" s="6"/>
      <c r="D12" s="17">
        <v>38</v>
      </c>
      <c r="E12" s="11">
        <f>الوارد!E15</f>
        <v>0</v>
      </c>
      <c r="F12" s="11">
        <f>'مرتجع العملاء '!E15</f>
        <v>0</v>
      </c>
      <c r="G12" s="11">
        <f>المنصرف!E15</f>
        <v>0</v>
      </c>
      <c r="H12" s="11">
        <f t="shared" si="0"/>
        <v>38</v>
      </c>
      <c r="I12" s="6"/>
      <c r="J12" s="6"/>
    </row>
    <row r="13" spans="1:10" ht="15.75" thickBot="1" x14ac:dyDescent="0.3">
      <c r="A13" s="4">
        <v>2005</v>
      </c>
      <c r="B13" s="4" t="s">
        <v>20</v>
      </c>
      <c r="C13" s="4"/>
      <c r="D13" s="18"/>
      <c r="E13" s="12">
        <f>الوارد!E16</f>
        <v>0</v>
      </c>
      <c r="F13" s="12">
        <f>'مرتجع العملاء '!E16</f>
        <v>0</v>
      </c>
      <c r="G13" s="12">
        <f>المنصرف!E16</f>
        <v>0</v>
      </c>
      <c r="H13" s="12">
        <f t="shared" si="0"/>
        <v>0</v>
      </c>
      <c r="I13" s="4"/>
      <c r="J13" s="4"/>
    </row>
    <row r="14" spans="1:10" ht="15.75" thickTop="1" x14ac:dyDescent="0.25">
      <c r="A14" s="6">
        <v>2006</v>
      </c>
      <c r="B14" s="6" t="s">
        <v>39</v>
      </c>
      <c r="C14" s="6"/>
      <c r="D14" s="17">
        <v>4.5</v>
      </c>
      <c r="E14" s="11">
        <f>الوارد!E17</f>
        <v>0</v>
      </c>
      <c r="F14" s="11">
        <f>'مرتجع العملاء '!E17</f>
        <v>0</v>
      </c>
      <c r="G14" s="11">
        <f>المنصرف!E17</f>
        <v>0</v>
      </c>
      <c r="H14" s="11">
        <f t="shared" si="0"/>
        <v>4.5</v>
      </c>
      <c r="I14" s="6"/>
      <c r="J14" s="6"/>
    </row>
    <row r="15" spans="1:10" ht="15.75" thickBot="1" x14ac:dyDescent="0.3">
      <c r="A15" s="4">
        <v>2007</v>
      </c>
      <c r="B15" s="4" t="s">
        <v>21</v>
      </c>
      <c r="C15" s="4"/>
      <c r="D15" s="18"/>
      <c r="E15" s="12"/>
      <c r="F15" s="12">
        <f>'مرتجع العملاء '!E18</f>
        <v>0</v>
      </c>
      <c r="G15" s="12"/>
      <c r="H15" s="12"/>
      <c r="I15" s="4"/>
      <c r="J15" s="4"/>
    </row>
    <row r="16" spans="1:10" ht="15.75" thickTop="1" x14ac:dyDescent="0.25">
      <c r="A16" s="6">
        <v>2008</v>
      </c>
      <c r="B16" s="6" t="s">
        <v>22</v>
      </c>
      <c r="C16" s="6"/>
      <c r="D16" s="17"/>
      <c r="E16" s="11"/>
      <c r="F16" s="11">
        <f>'مرتجع العملاء '!E19</f>
        <v>0</v>
      </c>
      <c r="G16" s="11"/>
      <c r="H16" s="11"/>
      <c r="I16" s="6"/>
      <c r="J16" s="6"/>
    </row>
    <row r="17" spans="1:10" ht="15.75" thickBot="1" x14ac:dyDescent="0.3">
      <c r="A17" s="4">
        <v>2009</v>
      </c>
      <c r="B17" s="4" t="s">
        <v>23</v>
      </c>
      <c r="C17" s="4"/>
      <c r="D17" s="18">
        <v>17</v>
      </c>
      <c r="E17" s="12"/>
      <c r="F17" s="12">
        <f>'مرتجع العملاء '!E20</f>
        <v>0</v>
      </c>
      <c r="G17" s="12"/>
      <c r="H17" s="12"/>
      <c r="I17" s="4"/>
      <c r="J17" s="4"/>
    </row>
    <row r="18" spans="1:10" ht="15.75" thickTop="1" x14ac:dyDescent="0.25">
      <c r="A18" s="6">
        <v>2010</v>
      </c>
      <c r="B18" s="6" t="s">
        <v>24</v>
      </c>
      <c r="C18" s="6"/>
      <c r="D18" s="17"/>
      <c r="E18" s="11"/>
      <c r="F18" s="11">
        <f>'مرتجع العملاء '!E21</f>
        <v>0</v>
      </c>
      <c r="G18" s="11"/>
      <c r="H18" s="11"/>
      <c r="I18" s="6"/>
      <c r="J18" s="6"/>
    </row>
    <row r="19" spans="1:10" ht="15.75" thickBot="1" x14ac:dyDescent="0.3">
      <c r="A19" s="4">
        <v>2011</v>
      </c>
      <c r="B19" s="4" t="s">
        <v>25</v>
      </c>
      <c r="C19" s="4"/>
      <c r="D19" s="18"/>
      <c r="E19" s="12"/>
      <c r="F19" s="12">
        <f>'مرتجع العملاء '!E22</f>
        <v>0</v>
      </c>
      <c r="G19" s="12"/>
      <c r="H19" s="12"/>
      <c r="I19" s="4"/>
      <c r="J19" s="4"/>
    </row>
    <row r="20" spans="1:10" ht="15.75" thickTop="1" x14ac:dyDescent="0.25">
      <c r="A20" s="6">
        <v>2012</v>
      </c>
      <c r="B20" s="6" t="s">
        <v>26</v>
      </c>
      <c r="C20" s="6"/>
      <c r="D20" s="17"/>
      <c r="E20" s="11"/>
      <c r="F20" s="11">
        <f>'مرتجع العملاء '!E23</f>
        <v>0</v>
      </c>
      <c r="G20" s="11"/>
      <c r="H20" s="11"/>
      <c r="I20" s="6"/>
      <c r="J20" s="6"/>
    </row>
    <row r="21" spans="1:10" ht="15.75" thickBot="1" x14ac:dyDescent="0.3">
      <c r="A21" s="4">
        <v>2013</v>
      </c>
      <c r="B21" s="4" t="s">
        <v>27</v>
      </c>
      <c r="C21" s="4"/>
      <c r="D21" s="18"/>
      <c r="E21" s="12"/>
      <c r="F21" s="12">
        <f>'مرتجع العملاء '!E24</f>
        <v>0</v>
      </c>
      <c r="G21" s="12"/>
      <c r="H21" s="12"/>
      <c r="I21" s="4"/>
      <c r="J21" s="4"/>
    </row>
    <row r="22" spans="1:10" ht="15.75" thickTop="1" x14ac:dyDescent="0.25">
      <c r="A22" s="6">
        <v>2014</v>
      </c>
      <c r="B22" s="6" t="s">
        <v>28</v>
      </c>
      <c r="C22" s="6"/>
      <c r="D22" s="17"/>
      <c r="E22" s="11"/>
      <c r="F22" s="11">
        <f>'مرتجع العملاء '!E25</f>
        <v>0</v>
      </c>
      <c r="G22" s="11"/>
      <c r="H22" s="11"/>
      <c r="I22" s="6"/>
      <c r="J22" s="6"/>
    </row>
    <row r="23" spans="1:10" ht="15.75" thickBot="1" x14ac:dyDescent="0.3">
      <c r="A23" s="4">
        <v>2015</v>
      </c>
      <c r="B23" s="4" t="s">
        <v>29</v>
      </c>
      <c r="C23" s="4"/>
      <c r="D23" s="18"/>
      <c r="E23" s="12"/>
      <c r="F23" s="12">
        <f>'مرتجع العملاء '!E26</f>
        <v>0</v>
      </c>
      <c r="G23" s="12"/>
      <c r="H23" s="12"/>
      <c r="I23" s="4"/>
      <c r="J23" s="4"/>
    </row>
    <row r="24" spans="1:10" ht="15.75" thickTop="1" x14ac:dyDescent="0.25">
      <c r="A24" s="6">
        <v>2016</v>
      </c>
      <c r="B24" s="6" t="s">
        <v>30</v>
      </c>
      <c r="C24" s="6"/>
      <c r="D24" s="17">
        <v>12</v>
      </c>
      <c r="E24" s="11"/>
      <c r="F24" s="11">
        <f>'مرتجع العملاء '!E27</f>
        <v>0</v>
      </c>
      <c r="G24" s="11"/>
      <c r="H24" s="11"/>
      <c r="I24" s="6"/>
      <c r="J24" s="6"/>
    </row>
    <row r="25" spans="1:10" ht="15.75" thickBot="1" x14ac:dyDescent="0.3">
      <c r="A25" s="4">
        <v>2017</v>
      </c>
      <c r="B25" s="4" t="s">
        <v>31</v>
      </c>
      <c r="C25" s="4"/>
      <c r="D25" s="18">
        <v>15</v>
      </c>
      <c r="E25" s="12"/>
      <c r="F25" s="12">
        <f>'مرتجع العملاء '!E28</f>
        <v>0</v>
      </c>
      <c r="G25" s="12"/>
      <c r="H25" s="12"/>
      <c r="I25" s="4"/>
      <c r="J25" s="4"/>
    </row>
    <row r="26" spans="1:10" ht="15.75" thickTop="1" x14ac:dyDescent="0.25">
      <c r="A26" s="6">
        <v>2018</v>
      </c>
      <c r="B26" s="6" t="s">
        <v>32</v>
      </c>
      <c r="C26" s="6"/>
      <c r="D26" s="17">
        <v>3</v>
      </c>
      <c r="E26" s="11"/>
      <c r="F26" s="11">
        <f>'مرتجع العملاء '!E29</f>
        <v>0</v>
      </c>
      <c r="G26" s="11"/>
      <c r="H26" s="11"/>
      <c r="I26" s="6"/>
      <c r="J26" s="6"/>
    </row>
    <row r="27" spans="1:10" ht="15.75" thickBot="1" x14ac:dyDescent="0.3">
      <c r="A27" s="4">
        <v>2019</v>
      </c>
      <c r="B27" s="4" t="s">
        <v>33</v>
      </c>
      <c r="C27" s="4"/>
      <c r="D27" s="18">
        <v>16.8</v>
      </c>
      <c r="E27" s="12"/>
      <c r="F27" s="12">
        <f>'مرتجع العملاء '!E30</f>
        <v>0</v>
      </c>
      <c r="G27" s="12"/>
      <c r="H27" s="12"/>
      <c r="I27" s="4"/>
      <c r="J27" s="4"/>
    </row>
    <row r="28" spans="1:10" ht="15.75" thickTop="1" x14ac:dyDescent="0.25">
      <c r="A28" s="6">
        <v>2020</v>
      </c>
      <c r="B28" s="6" t="s">
        <v>34</v>
      </c>
      <c r="C28" s="6"/>
      <c r="D28" s="17">
        <v>5</v>
      </c>
      <c r="E28" s="11"/>
      <c r="F28" s="11">
        <f>'مرتجع العملاء '!E31</f>
        <v>0</v>
      </c>
      <c r="G28" s="11"/>
      <c r="H28" s="11"/>
      <c r="I28" s="6"/>
      <c r="J28" s="6"/>
    </row>
    <row r="29" spans="1:10" x14ac:dyDescent="0.25">
      <c r="A29" s="4"/>
      <c r="B29" s="4"/>
      <c r="C29" s="4"/>
      <c r="D29" s="14"/>
      <c r="E29" s="12"/>
      <c r="F29" s="12"/>
      <c r="G29" s="12"/>
      <c r="H29" s="12"/>
      <c r="I29" s="4"/>
      <c r="J29" s="4"/>
    </row>
    <row r="30" spans="1:10" x14ac:dyDescent="0.25">
      <c r="A30" s="3"/>
      <c r="B30" s="3"/>
      <c r="C30" s="3"/>
      <c r="D30" s="15"/>
      <c r="E30" s="9"/>
      <c r="F30" s="9"/>
      <c r="G30" s="9"/>
      <c r="H30" s="9"/>
      <c r="I30" s="3"/>
      <c r="J30" s="3"/>
    </row>
    <row r="31" spans="1:10" x14ac:dyDescent="0.25">
      <c r="A31" s="4"/>
      <c r="B31" s="4"/>
      <c r="C31" s="4"/>
      <c r="D31" s="14"/>
      <c r="E31" s="12"/>
      <c r="F31" s="12"/>
      <c r="G31" s="12"/>
      <c r="H31" s="12"/>
      <c r="I31" s="4"/>
      <c r="J31" s="4"/>
    </row>
    <row r="32" spans="1:10" x14ac:dyDescent="0.25">
      <c r="A32" s="3"/>
      <c r="B32" s="3"/>
      <c r="C32" s="3"/>
      <c r="D32" s="15"/>
      <c r="E32" s="9"/>
      <c r="F32" s="9"/>
      <c r="G32" s="9"/>
      <c r="H32" s="9"/>
      <c r="I32" s="3"/>
      <c r="J32" s="3"/>
    </row>
    <row r="33" spans="1:10" x14ac:dyDescent="0.25">
      <c r="A33" s="4"/>
      <c r="B33" s="4"/>
      <c r="C33" s="4"/>
      <c r="D33" s="14"/>
      <c r="E33" s="12"/>
      <c r="F33" s="12"/>
      <c r="G33" s="12"/>
      <c r="H33" s="12"/>
      <c r="I33" s="4"/>
      <c r="J33" s="4"/>
    </row>
    <row r="34" spans="1:10" x14ac:dyDescent="0.25">
      <c r="A34" s="3"/>
      <c r="B34" s="3"/>
      <c r="C34" s="3"/>
      <c r="D34" s="15"/>
      <c r="E34" s="9"/>
      <c r="F34" s="9"/>
      <c r="G34" s="9"/>
      <c r="H34" s="9"/>
      <c r="I34" s="3"/>
      <c r="J34" s="3"/>
    </row>
    <row r="35" spans="1:10" x14ac:dyDescent="0.25">
      <c r="A35" s="4"/>
      <c r="B35" s="4"/>
      <c r="C35" s="4"/>
      <c r="D35" s="14"/>
      <c r="E35" s="12"/>
      <c r="F35" s="12"/>
      <c r="G35" s="12"/>
      <c r="H35" s="12"/>
      <c r="I35" s="4"/>
      <c r="J35" s="4"/>
    </row>
    <row r="36" spans="1:10" x14ac:dyDescent="0.25">
      <c r="A36" s="3"/>
      <c r="B36" s="3"/>
      <c r="C36" s="3"/>
      <c r="D36" s="15"/>
      <c r="E36" s="9"/>
      <c r="F36" s="9"/>
      <c r="G36" s="9"/>
      <c r="H36" s="9"/>
      <c r="I36" s="3"/>
      <c r="J36" s="3"/>
    </row>
    <row r="37" spans="1:10" x14ac:dyDescent="0.25">
      <c r="A37" s="4"/>
      <c r="B37" s="4"/>
      <c r="C37" s="4"/>
      <c r="D37" s="14"/>
      <c r="E37" s="12"/>
      <c r="F37" s="12"/>
      <c r="G37" s="12"/>
      <c r="H37" s="12"/>
      <c r="I37" s="4"/>
      <c r="J37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37"/>
  <sheetViews>
    <sheetView rightToLeft="1" topLeftCell="A10" workbookViewId="0">
      <selection activeCell="B6" sqref="B6"/>
    </sheetView>
  </sheetViews>
  <sheetFormatPr defaultRowHeight="15" x14ac:dyDescent="0.25"/>
  <cols>
    <col min="1" max="1" width="9" customWidth="1"/>
    <col min="2" max="2" width="11.85546875" bestFit="1" customWidth="1"/>
    <col min="3" max="3" width="19" bestFit="1" customWidth="1"/>
    <col min="4" max="4" width="13.7109375" bestFit="1" customWidth="1"/>
    <col min="5" max="5" width="12.85546875" bestFit="1" customWidth="1"/>
    <col min="6" max="6" width="19.140625" bestFit="1" customWidth="1"/>
    <col min="7" max="7" width="14.7109375" style="8" bestFit="1" customWidth="1"/>
  </cols>
  <sheetData>
    <row r="4" spans="1:7" s="2" customFormat="1" ht="21.75" customHeight="1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7" t="s">
        <v>6</v>
      </c>
    </row>
    <row r="5" spans="1:7" x14ac:dyDescent="0.25">
      <c r="C5" t="str">
        <f>IFERROR(VLOOKUP(Table1[[#This Row],[الكود ]],'المخزن '!$A$2:$J$37,2,FALSE),"")</f>
        <v/>
      </c>
      <c r="G5" s="8">
        <f>Table1[[#This Row],[الكمية ]]*Table1[[#This Row],[سعر الوحدة ]]</f>
        <v>0</v>
      </c>
    </row>
    <row r="6" spans="1:7" x14ac:dyDescent="0.25">
      <c r="C6" t="str">
        <f>IFERROR(VLOOKUP(Table1[[#This Row],[الكود ]],'المخزن '!$A$2:$J$37,2,FALSE),"")</f>
        <v/>
      </c>
      <c r="G6" s="8">
        <f>Table1[[#This Row],[الكمية ]]*Table1[[#This Row],[سعر الوحدة ]]</f>
        <v>0</v>
      </c>
    </row>
    <row r="7" spans="1:7" x14ac:dyDescent="0.25">
      <c r="C7" t="str">
        <f>IFERROR(VLOOKUP(Table1[[#This Row],[الكود ]],'المخزن '!$A$2:$J$37,2,FALSE),"")</f>
        <v/>
      </c>
      <c r="G7" s="8">
        <f>Table1[[#This Row],[الكمية ]]*Table1[[#This Row],[سعر الوحدة ]]</f>
        <v>0</v>
      </c>
    </row>
    <row r="8" spans="1:7" x14ac:dyDescent="0.25">
      <c r="C8" t="str">
        <f>IFERROR(VLOOKUP(Table1[[#This Row],[الكود ]],'المخزن '!$A$2:$J$37,2,FALSE),"")</f>
        <v/>
      </c>
      <c r="G8" s="8">
        <f>Table1[[#This Row],[الكمية ]]*Table1[[#This Row],[سعر الوحدة ]]</f>
        <v>0</v>
      </c>
    </row>
    <row r="9" spans="1:7" x14ac:dyDescent="0.25">
      <c r="C9" t="str">
        <f>IFERROR(VLOOKUP(Table1[[#This Row],[الكود ]],'المخزن '!$A$2:$J$37,2,FALSE),"")</f>
        <v/>
      </c>
      <c r="G9" s="8">
        <f>Table1[[#This Row],[الكمية ]]*Table1[[#This Row],[سعر الوحدة ]]</f>
        <v>0</v>
      </c>
    </row>
    <row r="10" spans="1:7" x14ac:dyDescent="0.25">
      <c r="C10" t="str">
        <f>IFERROR(VLOOKUP(Table1[[#This Row],[الكود ]],'المخزن '!$A$2:$J$37,2,FALSE),"")</f>
        <v/>
      </c>
      <c r="G10" s="8">
        <f>Table1[[#This Row],[الكمية ]]*Table1[[#This Row],[سعر الوحدة ]]</f>
        <v>0</v>
      </c>
    </row>
    <row r="11" spans="1:7" x14ac:dyDescent="0.25">
      <c r="C11" t="str">
        <f>IFERROR(VLOOKUP(Table1[[#This Row],[الكود ]],'المخزن '!$A$2:$J$37,2,FALSE),"")</f>
        <v/>
      </c>
      <c r="G11" s="8">
        <f>Table1[[#This Row],[الكمية ]]*Table1[[#This Row],[سعر الوحدة ]]</f>
        <v>0</v>
      </c>
    </row>
    <row r="12" spans="1:7" x14ac:dyDescent="0.25">
      <c r="C12" t="str">
        <f>IFERROR(VLOOKUP(Table1[[#This Row],[الكود ]],'المخزن '!$A$2:$J$37,2,FALSE),"")</f>
        <v/>
      </c>
      <c r="G12" s="8">
        <f>Table1[[#This Row],[الكمية ]]*Table1[[#This Row],[سعر الوحدة ]]</f>
        <v>0</v>
      </c>
    </row>
    <row r="13" spans="1:7" x14ac:dyDescent="0.25">
      <c r="C13" t="str">
        <f>IFERROR(VLOOKUP(Table1[[#This Row],[الكود ]],'المخزن '!$A$2:$J$37,2,FALSE),"")</f>
        <v/>
      </c>
      <c r="G13" s="8">
        <f>Table1[[#This Row],[الكمية ]]*Table1[[#This Row],[سعر الوحدة ]]</f>
        <v>0</v>
      </c>
    </row>
    <row r="14" spans="1:7" x14ac:dyDescent="0.25">
      <c r="C14" t="str">
        <f>IFERROR(VLOOKUP(Table1[[#This Row],[الكود ]],'المخزن '!$A$2:$J$37,2,FALSE),"")</f>
        <v/>
      </c>
      <c r="G14" s="8">
        <f>Table1[[#This Row],[الكمية ]]*Table1[[#This Row],[سعر الوحدة ]]</f>
        <v>0</v>
      </c>
    </row>
    <row r="15" spans="1:7" x14ac:dyDescent="0.25">
      <c r="C15" t="str">
        <f>IFERROR(VLOOKUP(Table1[[#This Row],[الكود ]],'المخزن '!$A$2:$J$37,2,FALSE),"")</f>
        <v/>
      </c>
      <c r="G15" s="8">
        <f>Table1[[#This Row],[الكمية ]]*Table1[[#This Row],[سعر الوحدة ]]</f>
        <v>0</v>
      </c>
    </row>
    <row r="16" spans="1:7" x14ac:dyDescent="0.25">
      <c r="C16" t="str">
        <f>IFERROR(VLOOKUP(Table1[[#This Row],[الكود ]],'المخزن '!$A$2:$J$37,2,FALSE),"")</f>
        <v/>
      </c>
      <c r="G16" s="8">
        <f>Table1[[#This Row],[الكمية ]]*Table1[[#This Row],[سعر الوحدة ]]</f>
        <v>0</v>
      </c>
    </row>
    <row r="17" spans="3:7" x14ac:dyDescent="0.25">
      <c r="C17" t="str">
        <f>IFERROR(VLOOKUP(Table1[[#This Row],[الكود ]],'المخزن '!$A$2:$J$37,2,FALSE),"")</f>
        <v/>
      </c>
      <c r="G17" s="8">
        <f>Table1[[#This Row],[الكمية ]]*Table1[[#This Row],[سعر الوحدة ]]</f>
        <v>0</v>
      </c>
    </row>
    <row r="18" spans="3:7" x14ac:dyDescent="0.25">
      <c r="C18" t="str">
        <f>IFERROR(VLOOKUP(Table1[[#This Row],[الكود ]],'المخزن '!$A$2:$J$37,2,FALSE),"")</f>
        <v/>
      </c>
      <c r="G18" s="8">
        <f>Table1[[#This Row],[الكمية ]]*Table1[[#This Row],[سعر الوحدة ]]</f>
        <v>0</v>
      </c>
    </row>
    <row r="19" spans="3:7" x14ac:dyDescent="0.25">
      <c r="C19" t="str">
        <f>IFERROR(VLOOKUP(Table1[[#This Row],[الكود ]],'المخزن '!$A$2:$J$37,2,FALSE),"")</f>
        <v/>
      </c>
      <c r="G19" s="8">
        <f>Table1[[#This Row],[الكمية ]]*Table1[[#This Row],[سعر الوحدة ]]</f>
        <v>0</v>
      </c>
    </row>
    <row r="20" spans="3:7" x14ac:dyDescent="0.25">
      <c r="C20" t="str">
        <f>IFERROR(VLOOKUP(Table1[[#This Row],[الكود ]],'المخزن '!$A$2:$J$37,2,FALSE),"")</f>
        <v/>
      </c>
      <c r="G20" s="8">
        <f>Table1[[#This Row],[الكمية ]]*Table1[[#This Row],[سعر الوحدة ]]</f>
        <v>0</v>
      </c>
    </row>
    <row r="21" spans="3:7" x14ac:dyDescent="0.25">
      <c r="C21" t="str">
        <f>IFERROR(VLOOKUP(Table1[[#This Row],[الكود ]],'المخزن '!$A$2:$J$37,2,FALSE),"")</f>
        <v/>
      </c>
      <c r="G21" s="8">
        <f>Table1[[#This Row],[الكمية ]]*Table1[[#This Row],[سعر الوحدة ]]</f>
        <v>0</v>
      </c>
    </row>
    <row r="22" spans="3:7" x14ac:dyDescent="0.25">
      <c r="C22" t="str">
        <f>IFERROR(VLOOKUP(Table1[[#This Row],[الكود ]],'المخزن '!$A$2:$J$37,2,FALSE),"")</f>
        <v/>
      </c>
      <c r="G22" s="8">
        <f>Table1[[#This Row],[الكمية ]]*Table1[[#This Row],[سعر الوحدة ]]</f>
        <v>0</v>
      </c>
    </row>
    <row r="23" spans="3:7" x14ac:dyDescent="0.25">
      <c r="C23" t="str">
        <f>IFERROR(VLOOKUP(Table1[[#This Row],[الكود ]],'المخزن '!$A$2:$J$37,2,FALSE),"")</f>
        <v/>
      </c>
      <c r="G23" s="8">
        <f>Table1[[#This Row],[الكمية ]]*Table1[[#This Row],[سعر الوحدة ]]</f>
        <v>0</v>
      </c>
    </row>
    <row r="24" spans="3:7" x14ac:dyDescent="0.25">
      <c r="C24" t="str">
        <f>IFERROR(VLOOKUP(Table1[[#This Row],[الكود ]],'المخزن '!$A$2:$J$37,2,FALSE),"")</f>
        <v/>
      </c>
      <c r="G24" s="8">
        <f>Table1[[#This Row],[الكمية ]]*Table1[[#This Row],[سعر الوحدة ]]</f>
        <v>0</v>
      </c>
    </row>
    <row r="25" spans="3:7" x14ac:dyDescent="0.25">
      <c r="C25" t="str">
        <f>IFERROR(VLOOKUP(Table1[[#This Row],[الكود ]],'المخزن '!$A$2:$J$37,2,FALSE),"")</f>
        <v/>
      </c>
      <c r="G25" s="8">
        <f>Table1[[#This Row],[الكمية ]]*Table1[[#This Row],[سعر الوحدة ]]</f>
        <v>0</v>
      </c>
    </row>
    <row r="26" spans="3:7" x14ac:dyDescent="0.25">
      <c r="C26" t="str">
        <f>IFERROR(VLOOKUP(Table1[[#This Row],[الكود ]],'المخزن '!$A$2:$J$37,2,FALSE),"")</f>
        <v/>
      </c>
      <c r="G26" s="8">
        <f>Table1[[#This Row],[الكمية ]]*Table1[[#This Row],[سعر الوحدة ]]</f>
        <v>0</v>
      </c>
    </row>
    <row r="27" spans="3:7" x14ac:dyDescent="0.25">
      <c r="C27" t="str">
        <f>IFERROR(VLOOKUP(Table1[[#This Row],[الكود ]],'المخزن '!$A$2:$J$37,2,FALSE),"")</f>
        <v/>
      </c>
      <c r="G27" s="8">
        <f>Table1[[#This Row],[الكمية ]]*Table1[[#This Row],[سعر الوحدة ]]</f>
        <v>0</v>
      </c>
    </row>
    <row r="28" spans="3:7" x14ac:dyDescent="0.25">
      <c r="C28" t="str">
        <f>IFERROR(VLOOKUP(Table1[[#This Row],[الكود ]],'المخزن '!$A$2:$J$37,2,FALSE),"")</f>
        <v/>
      </c>
      <c r="G28" s="8">
        <f>Table1[[#This Row],[الكمية ]]*Table1[[#This Row],[سعر الوحدة ]]</f>
        <v>0</v>
      </c>
    </row>
    <row r="29" spans="3:7" x14ac:dyDescent="0.25">
      <c r="C29" t="str">
        <f>IFERROR(VLOOKUP(Table1[[#This Row],[الكود ]],'المخزن '!$A$2:$J$37,2,FALSE),"")</f>
        <v/>
      </c>
      <c r="G29" s="8">
        <f>Table1[[#This Row],[الكمية ]]*Table1[[#This Row],[سعر الوحدة ]]</f>
        <v>0</v>
      </c>
    </row>
    <row r="30" spans="3:7" x14ac:dyDescent="0.25">
      <c r="C30" t="str">
        <f>IFERROR(VLOOKUP(Table1[[#This Row],[الكود ]],'المخزن '!$A$2:$J$37,2,FALSE),"")</f>
        <v/>
      </c>
      <c r="G30" s="8">
        <f>Table1[[#This Row],[الكمية ]]*Table1[[#This Row],[سعر الوحدة ]]</f>
        <v>0</v>
      </c>
    </row>
    <row r="31" spans="3:7" x14ac:dyDescent="0.25">
      <c r="C31" t="str">
        <f>IFERROR(VLOOKUP(Table1[[#This Row],[الكود ]],'المخزن '!$A$2:$J$37,2,FALSE),"")</f>
        <v/>
      </c>
      <c r="G31" s="8">
        <f>Table1[[#This Row],[الكمية ]]*Table1[[#This Row],[سعر الوحدة ]]</f>
        <v>0</v>
      </c>
    </row>
    <row r="32" spans="3:7" x14ac:dyDescent="0.25">
      <c r="C32" t="str">
        <f>IFERROR(VLOOKUP(Table1[[#This Row],[الكود ]],'المخزن '!$A$2:$J$37,2,FALSE),"")</f>
        <v/>
      </c>
      <c r="G32" s="8">
        <f>Table1[[#This Row],[الكمية ]]*Table1[[#This Row],[سعر الوحدة ]]</f>
        <v>0</v>
      </c>
    </row>
    <row r="33" spans="3:7" x14ac:dyDescent="0.25">
      <c r="C33" t="str">
        <f>IFERROR(VLOOKUP(Table1[[#This Row],[الكود ]],'المخزن '!$A$2:$J$37,2,FALSE),"")</f>
        <v/>
      </c>
      <c r="G33" s="8">
        <f>Table1[[#This Row],[الكمية ]]*Table1[[#This Row],[سعر الوحدة ]]</f>
        <v>0</v>
      </c>
    </row>
    <row r="34" spans="3:7" x14ac:dyDescent="0.25">
      <c r="C34" t="str">
        <f>IFERROR(VLOOKUP(Table1[[#This Row],[الكود ]],'المخزن '!$A$2:$J$37,2,FALSE),"")</f>
        <v/>
      </c>
      <c r="G34" s="8">
        <f>Table1[[#This Row],[الكمية ]]*Table1[[#This Row],[سعر الوحدة ]]</f>
        <v>0</v>
      </c>
    </row>
    <row r="35" spans="3:7" x14ac:dyDescent="0.25">
      <c r="C35" t="str">
        <f>IFERROR(VLOOKUP(Table1[[#This Row],[الكود ]],'المخزن '!$A$2:$J$37,2,FALSE),"")</f>
        <v/>
      </c>
      <c r="G35" s="8">
        <f>Table1[[#This Row],[الكمية ]]*Table1[[#This Row],[سعر الوحدة ]]</f>
        <v>0</v>
      </c>
    </row>
    <row r="36" spans="3:7" x14ac:dyDescent="0.25">
      <c r="C36" t="str">
        <f>IFERROR(VLOOKUP(Table1[[#This Row],[الكود ]],'المخزن '!$A$2:$J$37,2,FALSE),"")</f>
        <v/>
      </c>
      <c r="G36" s="8">
        <f>Table1[[#This Row],[الكمية ]]*Table1[[#This Row],[سعر الوحدة ]]</f>
        <v>0</v>
      </c>
    </row>
    <row r="37" spans="3:7" x14ac:dyDescent="0.25">
      <c r="C37" t="str">
        <f>IFERROR(VLOOKUP(Table1[[#This Row],[الكود ]],'المخزن '!$A$2:$J$37,2,FALSE),"")</f>
        <v/>
      </c>
      <c r="G37" s="8">
        <f>Table1[[#This Row],[الكمية ]]*Table1[[#This Row],[سعر الوحدة ]]</f>
        <v>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37"/>
  <sheetViews>
    <sheetView rightToLeft="1" workbookViewId="0">
      <selection activeCell="G1" sqref="G1:G1048576"/>
    </sheetView>
  </sheetViews>
  <sheetFormatPr defaultRowHeight="15" x14ac:dyDescent="0.25"/>
  <cols>
    <col min="1" max="1" width="13.85546875" bestFit="1" customWidth="1"/>
    <col min="2" max="2" width="11.85546875" bestFit="1" customWidth="1"/>
    <col min="3" max="3" width="19" bestFit="1" customWidth="1"/>
    <col min="4" max="4" width="13.7109375" bestFit="1" customWidth="1"/>
    <col min="5" max="5" width="12.85546875" bestFit="1" customWidth="1"/>
    <col min="6" max="6" width="19.140625" bestFit="1" customWidth="1"/>
    <col min="7" max="7" width="14.7109375" style="8" bestFit="1" customWidth="1"/>
  </cols>
  <sheetData>
    <row r="4" spans="1:7" s="2" customFormat="1" ht="24" customHeight="1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7" t="s">
        <v>6</v>
      </c>
    </row>
    <row r="5" spans="1:7" x14ac:dyDescent="0.25">
      <c r="B5">
        <v>1000</v>
      </c>
      <c r="C5" t="str">
        <f>IFERROR(VLOOKUP(Table2[[#This Row],[الكود ]],'المخزن '!$A$2:$J$37,2,FALSE),"")</f>
        <v>منيا فص 2سم</v>
      </c>
      <c r="E5">
        <v>5</v>
      </c>
      <c r="F5">
        <v>200</v>
      </c>
      <c r="G5" s="8">
        <f>Table2[[#This Row],[الكمية ]]*Table2[[#This Row],[سعر الوحدة ]]</f>
        <v>1000</v>
      </c>
    </row>
    <row r="6" spans="1:7" x14ac:dyDescent="0.25">
      <c r="C6" t="str">
        <f>IFERROR(VLOOKUP(Table2[[#This Row],[الكود ]],'المخزن '!$A$2:$J$37,2,FALSE),"")</f>
        <v/>
      </c>
      <c r="G6" s="8">
        <f>Table2[[#This Row],[الكمية ]]*Table2[[#This Row],[سعر الوحدة ]]</f>
        <v>0</v>
      </c>
    </row>
    <row r="7" spans="1:7" x14ac:dyDescent="0.25">
      <c r="C7" t="str">
        <f>IFERROR(VLOOKUP(Table2[[#This Row],[الكود ]],'المخزن '!$A$2:$J$37,2,FALSE),"")</f>
        <v/>
      </c>
      <c r="G7" s="8">
        <f>Table2[[#This Row],[الكمية ]]*Table2[[#This Row],[سعر الوحدة ]]</f>
        <v>0</v>
      </c>
    </row>
    <row r="8" spans="1:7" x14ac:dyDescent="0.25">
      <c r="C8" t="str">
        <f>IFERROR(VLOOKUP(Table2[[#This Row],[الكود ]],'المخزن '!$A$2:$J$37,2,FALSE),"")</f>
        <v/>
      </c>
      <c r="G8" s="8">
        <f>Table2[[#This Row],[الكمية ]]*Table2[[#This Row],[سعر الوحدة ]]</f>
        <v>0</v>
      </c>
    </row>
    <row r="9" spans="1:7" x14ac:dyDescent="0.25">
      <c r="C9" t="str">
        <f>IFERROR(VLOOKUP(Table2[[#This Row],[الكود ]],'المخزن '!$A$2:$J$37,2,FALSE),"")</f>
        <v/>
      </c>
      <c r="G9" s="8">
        <f>Table2[[#This Row],[الكمية ]]*Table2[[#This Row],[سعر الوحدة ]]</f>
        <v>0</v>
      </c>
    </row>
    <row r="10" spans="1:7" x14ac:dyDescent="0.25">
      <c r="C10" t="str">
        <f>IFERROR(VLOOKUP(Table2[[#This Row],[الكود ]],'المخزن '!$A$2:$J$37,2,FALSE),"")</f>
        <v/>
      </c>
      <c r="G10" s="8">
        <f>Table2[[#This Row],[الكمية ]]*Table2[[#This Row],[سعر الوحدة ]]</f>
        <v>0</v>
      </c>
    </row>
    <row r="11" spans="1:7" x14ac:dyDescent="0.25">
      <c r="C11" t="str">
        <f>IFERROR(VLOOKUP(Table2[[#This Row],[الكود ]],'المخزن '!$A$2:$J$37,2,FALSE),"")</f>
        <v/>
      </c>
      <c r="G11" s="8">
        <f>Table2[[#This Row],[الكمية ]]*Table2[[#This Row],[سعر الوحدة ]]</f>
        <v>0</v>
      </c>
    </row>
    <row r="12" spans="1:7" x14ac:dyDescent="0.25">
      <c r="C12" t="str">
        <f>IFERROR(VLOOKUP(Table2[[#This Row],[الكود ]],'المخزن '!$A$2:$J$37,2,FALSE),"")</f>
        <v/>
      </c>
      <c r="G12" s="8">
        <f>Table2[[#This Row],[الكمية ]]*Table2[[#This Row],[سعر الوحدة ]]</f>
        <v>0</v>
      </c>
    </row>
    <row r="13" spans="1:7" x14ac:dyDescent="0.25">
      <c r="C13" t="str">
        <f>IFERROR(VLOOKUP(Table2[[#This Row],[الكود ]],'المخزن '!$A$2:$J$37,2,FALSE),"")</f>
        <v/>
      </c>
      <c r="G13" s="8">
        <f>Table2[[#This Row],[الكمية ]]*Table2[[#This Row],[سعر الوحدة ]]</f>
        <v>0</v>
      </c>
    </row>
    <row r="14" spans="1:7" x14ac:dyDescent="0.25">
      <c r="C14" t="str">
        <f>IFERROR(VLOOKUP(Table2[[#This Row],[الكود ]],'المخزن '!$A$2:$J$37,2,FALSE),"")</f>
        <v/>
      </c>
      <c r="G14" s="8">
        <f>Table2[[#This Row],[الكمية ]]*Table2[[#This Row],[سعر الوحدة ]]</f>
        <v>0</v>
      </c>
    </row>
    <row r="15" spans="1:7" x14ac:dyDescent="0.25">
      <c r="C15" t="str">
        <f>IFERROR(VLOOKUP(Table2[[#This Row],[الكود ]],'المخزن '!$A$2:$J$37,2,FALSE),"")</f>
        <v/>
      </c>
      <c r="G15" s="8">
        <f>Table2[[#This Row],[الكمية ]]*Table2[[#This Row],[سعر الوحدة ]]</f>
        <v>0</v>
      </c>
    </row>
    <row r="16" spans="1:7" x14ac:dyDescent="0.25">
      <c r="C16" t="str">
        <f>IFERROR(VLOOKUP(Table2[[#This Row],[الكود ]],'المخزن '!$A$2:$J$37,2,FALSE),"")</f>
        <v/>
      </c>
      <c r="G16" s="8">
        <f>Table2[[#This Row],[الكمية ]]*Table2[[#This Row],[سعر الوحدة ]]</f>
        <v>0</v>
      </c>
    </row>
    <row r="17" spans="3:7" x14ac:dyDescent="0.25">
      <c r="C17" t="str">
        <f>IFERROR(VLOOKUP(Table2[[#This Row],[الكود ]],'المخزن '!$A$2:$J$37,2,FALSE),"")</f>
        <v/>
      </c>
      <c r="G17" s="8">
        <f>Table2[[#This Row],[الكمية ]]*Table2[[#This Row],[سعر الوحدة ]]</f>
        <v>0</v>
      </c>
    </row>
    <row r="18" spans="3:7" x14ac:dyDescent="0.25">
      <c r="C18" t="str">
        <f>IFERROR(VLOOKUP(Table2[[#This Row],[الكود ]],'المخزن '!$A$2:$J$37,2,FALSE),"")</f>
        <v/>
      </c>
      <c r="G18" s="8">
        <f>Table2[[#This Row],[الكمية ]]*Table2[[#This Row],[سعر الوحدة ]]</f>
        <v>0</v>
      </c>
    </row>
    <row r="19" spans="3:7" x14ac:dyDescent="0.25">
      <c r="C19" t="str">
        <f>IFERROR(VLOOKUP(Table2[[#This Row],[الكود ]],'المخزن '!$A$2:$J$37,2,FALSE),"")</f>
        <v/>
      </c>
      <c r="G19" s="8">
        <f>Table2[[#This Row],[الكمية ]]*Table2[[#This Row],[سعر الوحدة ]]</f>
        <v>0</v>
      </c>
    </row>
    <row r="20" spans="3:7" x14ac:dyDescent="0.25">
      <c r="C20" t="str">
        <f>IFERROR(VLOOKUP(Table2[[#This Row],[الكود ]],'المخزن '!$A$2:$J$37,2,FALSE),"")</f>
        <v/>
      </c>
      <c r="G20" s="8">
        <f>Table2[[#This Row],[الكمية ]]*Table2[[#This Row],[سعر الوحدة ]]</f>
        <v>0</v>
      </c>
    </row>
    <row r="21" spans="3:7" x14ac:dyDescent="0.25">
      <c r="C21" t="str">
        <f>IFERROR(VLOOKUP(Table2[[#This Row],[الكود ]],'المخزن '!$A$2:$J$37,2,FALSE),"")</f>
        <v/>
      </c>
      <c r="G21" s="8">
        <f>Table2[[#This Row],[الكمية ]]*Table2[[#This Row],[سعر الوحدة ]]</f>
        <v>0</v>
      </c>
    </row>
    <row r="22" spans="3:7" x14ac:dyDescent="0.25">
      <c r="C22" t="str">
        <f>IFERROR(VLOOKUP(Table2[[#This Row],[الكود ]],'المخزن '!$A$2:$J$37,2,FALSE),"")</f>
        <v/>
      </c>
      <c r="G22" s="8">
        <f>Table2[[#This Row],[الكمية ]]*Table2[[#This Row],[سعر الوحدة ]]</f>
        <v>0</v>
      </c>
    </row>
    <row r="23" spans="3:7" x14ac:dyDescent="0.25">
      <c r="C23" t="str">
        <f>IFERROR(VLOOKUP(Table2[[#This Row],[الكود ]],'المخزن '!$A$2:$J$37,2,FALSE),"")</f>
        <v/>
      </c>
      <c r="G23" s="8">
        <f>Table2[[#This Row],[الكمية ]]*Table2[[#This Row],[سعر الوحدة ]]</f>
        <v>0</v>
      </c>
    </row>
    <row r="24" spans="3:7" x14ac:dyDescent="0.25">
      <c r="C24" t="str">
        <f>IFERROR(VLOOKUP(Table2[[#This Row],[الكود ]],'المخزن '!$A$2:$J$37,2,FALSE),"")</f>
        <v/>
      </c>
      <c r="G24" s="8">
        <f>Table2[[#This Row],[الكمية ]]*Table2[[#This Row],[سعر الوحدة ]]</f>
        <v>0</v>
      </c>
    </row>
    <row r="25" spans="3:7" x14ac:dyDescent="0.25">
      <c r="C25" t="str">
        <f>IFERROR(VLOOKUP(Table2[[#This Row],[الكود ]],'المخزن '!$A$2:$J$37,2,FALSE),"")</f>
        <v/>
      </c>
      <c r="G25" s="8">
        <f>Table2[[#This Row],[الكمية ]]*Table2[[#This Row],[سعر الوحدة ]]</f>
        <v>0</v>
      </c>
    </row>
    <row r="26" spans="3:7" x14ac:dyDescent="0.25">
      <c r="C26" t="str">
        <f>IFERROR(VLOOKUP(Table2[[#This Row],[الكود ]],'المخزن '!$A$2:$J$37,2,FALSE),"")</f>
        <v/>
      </c>
      <c r="G26" s="8">
        <f>Table2[[#This Row],[الكمية ]]*Table2[[#This Row],[سعر الوحدة ]]</f>
        <v>0</v>
      </c>
    </row>
    <row r="27" spans="3:7" x14ac:dyDescent="0.25">
      <c r="C27" t="str">
        <f>IFERROR(VLOOKUP(Table2[[#This Row],[الكود ]],'المخزن '!$A$2:$J$37,2,FALSE),"")</f>
        <v/>
      </c>
      <c r="G27" s="8">
        <f>Table2[[#This Row],[الكمية ]]*Table2[[#This Row],[سعر الوحدة ]]</f>
        <v>0</v>
      </c>
    </row>
    <row r="28" spans="3:7" x14ac:dyDescent="0.25">
      <c r="C28" t="str">
        <f>IFERROR(VLOOKUP(Table2[[#This Row],[الكود ]],'المخزن '!$A$2:$J$37,2,FALSE),"")</f>
        <v/>
      </c>
      <c r="G28" s="8">
        <f>Table2[[#This Row],[الكمية ]]*Table2[[#This Row],[سعر الوحدة ]]</f>
        <v>0</v>
      </c>
    </row>
    <row r="29" spans="3:7" x14ac:dyDescent="0.25">
      <c r="C29" t="str">
        <f>IFERROR(VLOOKUP(Table2[[#This Row],[الكود ]],'المخزن '!$A$2:$J$37,2,FALSE),"")</f>
        <v/>
      </c>
      <c r="G29" s="8">
        <f>Table2[[#This Row],[الكمية ]]*Table2[[#This Row],[سعر الوحدة ]]</f>
        <v>0</v>
      </c>
    </row>
    <row r="30" spans="3:7" x14ac:dyDescent="0.25">
      <c r="C30" t="str">
        <f>IFERROR(VLOOKUP(Table2[[#This Row],[الكود ]],'المخزن '!$A$2:$J$37,2,FALSE),"")</f>
        <v/>
      </c>
      <c r="G30" s="8">
        <f>Table2[[#This Row],[الكمية ]]*Table2[[#This Row],[سعر الوحدة ]]</f>
        <v>0</v>
      </c>
    </row>
    <row r="31" spans="3:7" x14ac:dyDescent="0.25">
      <c r="C31" t="str">
        <f>IFERROR(VLOOKUP(Table2[[#This Row],[الكود ]],'المخزن '!$A$2:$J$37,2,FALSE),"")</f>
        <v/>
      </c>
      <c r="G31" s="8">
        <f>Table2[[#This Row],[الكمية ]]*Table2[[#This Row],[سعر الوحدة ]]</f>
        <v>0</v>
      </c>
    </row>
    <row r="32" spans="3:7" x14ac:dyDescent="0.25">
      <c r="C32" t="str">
        <f>IFERROR(VLOOKUP(Table2[[#This Row],[الكود ]],'المخزن '!$A$2:$J$37,2,FALSE),"")</f>
        <v/>
      </c>
      <c r="G32" s="8">
        <f>Table2[[#This Row],[الكمية ]]*Table2[[#This Row],[سعر الوحدة ]]</f>
        <v>0</v>
      </c>
    </row>
    <row r="33" spans="3:7" x14ac:dyDescent="0.25">
      <c r="C33" t="str">
        <f>IFERROR(VLOOKUP(Table2[[#This Row],[الكود ]],'المخزن '!$A$2:$J$37,2,FALSE),"")</f>
        <v/>
      </c>
      <c r="G33" s="8">
        <f>Table2[[#This Row],[الكمية ]]*Table2[[#This Row],[سعر الوحدة ]]</f>
        <v>0</v>
      </c>
    </row>
    <row r="34" spans="3:7" x14ac:dyDescent="0.25">
      <c r="C34" t="str">
        <f>IFERROR(VLOOKUP(Table2[[#This Row],[الكود ]],'المخزن '!$A$2:$J$37,2,FALSE),"")</f>
        <v/>
      </c>
      <c r="G34" s="8">
        <f>Table2[[#This Row],[الكمية ]]*Table2[[#This Row],[سعر الوحدة ]]</f>
        <v>0</v>
      </c>
    </row>
    <row r="35" spans="3:7" x14ac:dyDescent="0.25">
      <c r="C35" t="str">
        <f>IFERROR(VLOOKUP(Table2[[#This Row],[الكود ]],'المخزن '!$A$2:$J$37,2,FALSE),"")</f>
        <v/>
      </c>
      <c r="G35" s="8">
        <f>Table2[[#This Row],[الكمية ]]*Table2[[#This Row],[سعر الوحدة ]]</f>
        <v>0</v>
      </c>
    </row>
    <row r="36" spans="3:7" x14ac:dyDescent="0.25">
      <c r="C36" t="str">
        <f>IFERROR(VLOOKUP(Table2[[#This Row],[الكود ]],'المخزن '!$A$2:$J$37,2,FALSE),"")</f>
        <v/>
      </c>
      <c r="G36" s="8">
        <f>Table2[[#This Row],[الكمية ]]*Table2[[#This Row],[سعر الوحدة ]]</f>
        <v>0</v>
      </c>
    </row>
    <row r="37" spans="3:7" x14ac:dyDescent="0.25">
      <c r="C37" t="str">
        <f>IFERROR(VLOOKUP(Table2[[#This Row],[الكود ]],'المخزن '!$A$2:$J$37,2,FALSE),"")</f>
        <v/>
      </c>
      <c r="G37" s="8">
        <f>Table2[[#This Row],[الكمية ]]*Table2[[#This Row],[سعر الوحدة ]]</f>
        <v>0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37"/>
  <sheetViews>
    <sheetView rightToLeft="1" workbookViewId="0">
      <selection activeCell="B5" sqref="B5"/>
    </sheetView>
  </sheetViews>
  <sheetFormatPr defaultRowHeight="15" x14ac:dyDescent="0.25"/>
  <cols>
    <col min="1" max="1" width="13.85546875" bestFit="1" customWidth="1"/>
    <col min="2" max="2" width="11.85546875" bestFit="1" customWidth="1"/>
    <col min="3" max="3" width="19" bestFit="1" customWidth="1"/>
    <col min="4" max="4" width="13.7109375" bestFit="1" customWidth="1"/>
    <col min="5" max="5" width="12.85546875" bestFit="1" customWidth="1"/>
    <col min="6" max="6" width="19.140625" bestFit="1" customWidth="1"/>
    <col min="7" max="7" width="16.7109375" bestFit="1" customWidth="1"/>
  </cols>
  <sheetData>
    <row r="4" spans="1:7" ht="21" x14ac:dyDescent="0.25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7" t="s">
        <v>6</v>
      </c>
    </row>
    <row r="5" spans="1:7" x14ac:dyDescent="0.25">
      <c r="C5" t="str">
        <f>IFERROR(VLOOKUP(Table15[[#This Row],[الكود ]],'المخزن '!$A$2:$J$37,2,FALSE),"")</f>
        <v/>
      </c>
      <c r="G5" s="8">
        <f>Table15[[#This Row],[الكمية ]]*Table15[[#This Row],[سعر الوحدة ]]</f>
        <v>0</v>
      </c>
    </row>
    <row r="6" spans="1:7" x14ac:dyDescent="0.25">
      <c r="C6" t="str">
        <f>IFERROR(VLOOKUP(Table15[[#This Row],[الكود ]],'المخزن '!$A$2:$J$37,2,FALSE),"")</f>
        <v/>
      </c>
      <c r="G6" s="8">
        <f>Table15[[#This Row],[الكمية ]]*Table15[[#This Row],[سعر الوحدة ]]</f>
        <v>0</v>
      </c>
    </row>
    <row r="7" spans="1:7" x14ac:dyDescent="0.25">
      <c r="C7" t="str">
        <f>IFERROR(VLOOKUP(Table15[[#This Row],[الكود ]],'المخزن '!$A$2:$J$37,2,FALSE),"")</f>
        <v/>
      </c>
      <c r="G7" s="8">
        <f>Table15[[#This Row],[الكمية ]]*Table15[[#This Row],[سعر الوحدة ]]</f>
        <v>0</v>
      </c>
    </row>
    <row r="8" spans="1:7" x14ac:dyDescent="0.25">
      <c r="C8" t="str">
        <f>IFERROR(VLOOKUP(Table15[[#This Row],[الكود ]],'المخزن '!$A$2:$J$37,2,FALSE),"")</f>
        <v/>
      </c>
      <c r="G8" s="8">
        <f>Table15[[#This Row],[الكمية ]]*Table15[[#This Row],[سعر الوحدة ]]</f>
        <v>0</v>
      </c>
    </row>
    <row r="9" spans="1:7" x14ac:dyDescent="0.25">
      <c r="C9" t="str">
        <f>IFERROR(VLOOKUP(Table15[[#This Row],[الكود ]],'المخزن '!$A$2:$J$37,2,FALSE),"")</f>
        <v/>
      </c>
      <c r="G9" s="8">
        <f>Table15[[#This Row],[الكمية ]]*Table15[[#This Row],[سعر الوحدة ]]</f>
        <v>0</v>
      </c>
    </row>
    <row r="10" spans="1:7" x14ac:dyDescent="0.25">
      <c r="C10" t="str">
        <f>IFERROR(VLOOKUP(Table15[[#This Row],[الكود ]],'المخزن '!$A$2:$J$37,2,FALSE),"")</f>
        <v/>
      </c>
      <c r="G10" s="8">
        <f>Table15[[#This Row],[الكمية ]]*Table15[[#This Row],[سعر الوحدة ]]</f>
        <v>0</v>
      </c>
    </row>
    <row r="11" spans="1:7" x14ac:dyDescent="0.25">
      <c r="C11" t="str">
        <f>IFERROR(VLOOKUP(Table15[[#This Row],[الكود ]],'المخزن '!$A$2:$J$37,2,FALSE),"")</f>
        <v/>
      </c>
      <c r="G11" s="8">
        <f>Table15[[#This Row],[الكمية ]]*Table15[[#This Row],[سعر الوحدة ]]</f>
        <v>0</v>
      </c>
    </row>
    <row r="12" spans="1:7" x14ac:dyDescent="0.25">
      <c r="C12" t="str">
        <f>IFERROR(VLOOKUP(Table15[[#This Row],[الكود ]],'المخزن '!$A$2:$J$37,2,FALSE),"")</f>
        <v/>
      </c>
      <c r="G12" s="8">
        <f>Table15[[#This Row],[الكمية ]]*Table15[[#This Row],[سعر الوحدة ]]</f>
        <v>0</v>
      </c>
    </row>
    <row r="13" spans="1:7" x14ac:dyDescent="0.25">
      <c r="C13" t="str">
        <f>IFERROR(VLOOKUP(Table15[[#This Row],[الكود ]],'المخزن '!$A$2:$J$37,2,FALSE),"")</f>
        <v/>
      </c>
      <c r="G13" s="8">
        <f>Table15[[#This Row],[الكمية ]]*Table15[[#This Row],[سعر الوحدة ]]</f>
        <v>0</v>
      </c>
    </row>
    <row r="14" spans="1:7" x14ac:dyDescent="0.25">
      <c r="C14" t="str">
        <f>IFERROR(VLOOKUP(Table15[[#This Row],[الكود ]],'المخزن '!$A$2:$J$37,2,FALSE),"")</f>
        <v/>
      </c>
      <c r="G14" s="8">
        <f>Table15[[#This Row],[الكمية ]]*Table15[[#This Row],[سعر الوحدة ]]</f>
        <v>0</v>
      </c>
    </row>
    <row r="15" spans="1:7" x14ac:dyDescent="0.25">
      <c r="C15" t="str">
        <f>IFERROR(VLOOKUP(Table15[[#This Row],[الكود ]],'المخزن '!$A$2:$J$37,2,FALSE),"")</f>
        <v/>
      </c>
      <c r="G15" s="8">
        <f>Table15[[#This Row],[الكمية ]]*Table15[[#This Row],[سعر الوحدة ]]</f>
        <v>0</v>
      </c>
    </row>
    <row r="16" spans="1:7" x14ac:dyDescent="0.25">
      <c r="C16" t="str">
        <f>IFERROR(VLOOKUP(Table15[[#This Row],[الكود ]],'المخزن '!$A$2:$J$37,2,FALSE),"")</f>
        <v/>
      </c>
      <c r="G16" s="8">
        <f>Table15[[#This Row],[الكمية ]]*Table15[[#This Row],[سعر الوحدة ]]</f>
        <v>0</v>
      </c>
    </row>
    <row r="17" spans="3:7" x14ac:dyDescent="0.25">
      <c r="C17" t="str">
        <f>IFERROR(VLOOKUP(Table15[[#This Row],[الكود ]],'المخزن '!$A$2:$J$37,2,FALSE),"")</f>
        <v/>
      </c>
      <c r="G17" s="8">
        <f>Table15[[#This Row],[الكمية ]]*Table15[[#This Row],[سعر الوحدة ]]</f>
        <v>0</v>
      </c>
    </row>
    <row r="18" spans="3:7" x14ac:dyDescent="0.25">
      <c r="C18" t="str">
        <f>IFERROR(VLOOKUP(Table15[[#This Row],[الكود ]],'المخزن '!$A$2:$J$37,2,FALSE),"")</f>
        <v/>
      </c>
      <c r="G18" s="8">
        <f>Table15[[#This Row],[الكمية ]]*Table15[[#This Row],[سعر الوحدة ]]</f>
        <v>0</v>
      </c>
    </row>
    <row r="19" spans="3:7" x14ac:dyDescent="0.25">
      <c r="C19" t="str">
        <f>IFERROR(VLOOKUP(Table15[[#This Row],[الكود ]],'المخزن '!$A$2:$J$37,2,FALSE),"")</f>
        <v/>
      </c>
      <c r="G19" s="8">
        <f>Table15[[#This Row],[الكمية ]]*Table15[[#This Row],[سعر الوحدة ]]</f>
        <v>0</v>
      </c>
    </row>
    <row r="20" spans="3:7" x14ac:dyDescent="0.25">
      <c r="C20" t="str">
        <f>IFERROR(VLOOKUP(Table15[[#This Row],[الكود ]],'المخزن '!$A$2:$J$37,2,FALSE),"")</f>
        <v/>
      </c>
      <c r="G20" s="8">
        <f>Table15[[#This Row],[الكمية ]]*Table15[[#This Row],[سعر الوحدة ]]</f>
        <v>0</v>
      </c>
    </row>
    <row r="21" spans="3:7" x14ac:dyDescent="0.25">
      <c r="C21" t="str">
        <f>IFERROR(VLOOKUP(Table15[[#This Row],[الكود ]],'المخزن '!$A$2:$J$37,2,FALSE),"")</f>
        <v/>
      </c>
      <c r="G21" s="8">
        <f>Table15[[#This Row],[الكمية ]]*Table15[[#This Row],[سعر الوحدة ]]</f>
        <v>0</v>
      </c>
    </row>
    <row r="22" spans="3:7" x14ac:dyDescent="0.25">
      <c r="C22" t="str">
        <f>IFERROR(VLOOKUP(Table15[[#This Row],[الكود ]],'المخزن '!$A$2:$J$37,2,FALSE),"")</f>
        <v/>
      </c>
      <c r="G22" s="8">
        <f>Table15[[#This Row],[الكمية ]]*Table15[[#This Row],[سعر الوحدة ]]</f>
        <v>0</v>
      </c>
    </row>
    <row r="23" spans="3:7" x14ac:dyDescent="0.25">
      <c r="C23" t="str">
        <f>IFERROR(VLOOKUP(Table15[[#This Row],[الكود ]],'المخزن '!$A$2:$J$37,2,FALSE),"")</f>
        <v/>
      </c>
      <c r="G23" s="8">
        <f>Table15[[#This Row],[الكمية ]]*Table15[[#This Row],[سعر الوحدة ]]</f>
        <v>0</v>
      </c>
    </row>
    <row r="24" spans="3:7" x14ac:dyDescent="0.25">
      <c r="C24" t="str">
        <f>IFERROR(VLOOKUP(Table15[[#This Row],[الكود ]],'المخزن '!$A$2:$J$37,2,FALSE),"")</f>
        <v/>
      </c>
      <c r="G24" s="8">
        <f>Table15[[#This Row],[الكمية ]]*Table15[[#This Row],[سعر الوحدة ]]</f>
        <v>0</v>
      </c>
    </row>
    <row r="25" spans="3:7" x14ac:dyDescent="0.25">
      <c r="C25" t="str">
        <f>IFERROR(VLOOKUP(Table15[[#This Row],[الكود ]],'المخزن '!$A$2:$J$37,2,FALSE),"")</f>
        <v/>
      </c>
      <c r="G25" s="8">
        <f>Table15[[#This Row],[الكمية ]]*Table15[[#This Row],[سعر الوحدة ]]</f>
        <v>0</v>
      </c>
    </row>
    <row r="26" spans="3:7" x14ac:dyDescent="0.25">
      <c r="C26" t="str">
        <f>IFERROR(VLOOKUP(Table15[[#This Row],[الكود ]],'المخزن '!$A$2:$J$37,2,FALSE),"")</f>
        <v/>
      </c>
      <c r="G26" s="8">
        <f>Table15[[#This Row],[الكمية ]]*Table15[[#This Row],[سعر الوحدة ]]</f>
        <v>0</v>
      </c>
    </row>
    <row r="27" spans="3:7" x14ac:dyDescent="0.25">
      <c r="C27" t="str">
        <f>IFERROR(VLOOKUP(Table15[[#This Row],[الكود ]],'المخزن '!$A$2:$J$37,2,FALSE),"")</f>
        <v/>
      </c>
      <c r="G27" s="8">
        <f>Table15[[#This Row],[الكمية ]]*Table15[[#This Row],[سعر الوحدة ]]</f>
        <v>0</v>
      </c>
    </row>
    <row r="28" spans="3:7" x14ac:dyDescent="0.25">
      <c r="C28" t="str">
        <f>IFERROR(VLOOKUP(Table15[[#This Row],[الكود ]],'المخزن '!$A$2:$J$37,2,FALSE),"")</f>
        <v/>
      </c>
      <c r="G28" s="8">
        <f>Table15[[#This Row],[الكمية ]]*Table15[[#This Row],[سعر الوحدة ]]</f>
        <v>0</v>
      </c>
    </row>
    <row r="29" spans="3:7" x14ac:dyDescent="0.25">
      <c r="C29" t="str">
        <f>IFERROR(VLOOKUP(Table15[[#This Row],[الكود ]],'المخزن '!$A$2:$J$37,2,FALSE),"")</f>
        <v/>
      </c>
      <c r="G29" s="8">
        <f>Table15[[#This Row],[الكمية ]]*Table15[[#This Row],[سعر الوحدة ]]</f>
        <v>0</v>
      </c>
    </row>
    <row r="30" spans="3:7" x14ac:dyDescent="0.25">
      <c r="C30" t="str">
        <f>IFERROR(VLOOKUP(Table15[[#This Row],[الكود ]],'المخزن '!$A$2:$J$37,2,FALSE),"")</f>
        <v/>
      </c>
      <c r="G30" s="8">
        <f>Table15[[#This Row],[الكمية ]]*Table15[[#This Row],[سعر الوحدة ]]</f>
        <v>0</v>
      </c>
    </row>
    <row r="31" spans="3:7" x14ac:dyDescent="0.25">
      <c r="C31" t="str">
        <f>IFERROR(VLOOKUP(Table15[[#This Row],[الكود ]],'المخزن '!$A$2:$J$37,2,FALSE),"")</f>
        <v/>
      </c>
      <c r="G31" s="8">
        <f>Table15[[#This Row],[الكمية ]]*Table15[[#This Row],[سعر الوحدة ]]</f>
        <v>0</v>
      </c>
    </row>
    <row r="32" spans="3:7" x14ac:dyDescent="0.25">
      <c r="C32" t="str">
        <f>IFERROR(VLOOKUP(Table15[[#This Row],[الكود ]],'المخزن '!$A$2:$J$37,2,FALSE),"")</f>
        <v/>
      </c>
      <c r="G32" s="8">
        <f>Table15[[#This Row],[الكمية ]]*Table15[[#This Row],[سعر الوحدة ]]</f>
        <v>0</v>
      </c>
    </row>
    <row r="33" spans="3:7" x14ac:dyDescent="0.25">
      <c r="C33" t="str">
        <f>IFERROR(VLOOKUP(Table15[[#This Row],[الكود ]],'المخزن '!$A$2:$J$37,2,FALSE),"")</f>
        <v/>
      </c>
      <c r="G33" s="8">
        <f>Table15[[#This Row],[الكمية ]]*Table15[[#This Row],[سعر الوحدة ]]</f>
        <v>0</v>
      </c>
    </row>
    <row r="34" spans="3:7" x14ac:dyDescent="0.25">
      <c r="C34" t="str">
        <f>IFERROR(VLOOKUP(Table15[[#This Row],[الكود ]],'المخزن '!$A$2:$J$37,2,FALSE),"")</f>
        <v/>
      </c>
      <c r="G34" s="8">
        <f>Table15[[#This Row],[الكمية ]]*Table15[[#This Row],[سعر الوحدة ]]</f>
        <v>0</v>
      </c>
    </row>
    <row r="35" spans="3:7" x14ac:dyDescent="0.25">
      <c r="C35" t="str">
        <f>IFERROR(VLOOKUP(Table15[[#This Row],[الكود ]],'المخزن '!$A$2:$J$37,2,FALSE),"")</f>
        <v/>
      </c>
      <c r="G35" s="8">
        <f>Table15[[#This Row],[الكمية ]]*Table15[[#This Row],[سعر الوحدة ]]</f>
        <v>0</v>
      </c>
    </row>
    <row r="36" spans="3:7" x14ac:dyDescent="0.25">
      <c r="C36" t="str">
        <f>IFERROR(VLOOKUP(Table15[[#This Row],[الكود ]],'المخزن '!$A$2:$J$37,2,FALSE),"")</f>
        <v/>
      </c>
      <c r="G36" s="8">
        <f>Table15[[#This Row],[الكمية ]]*Table15[[#This Row],[سعر الوحدة ]]</f>
        <v>0</v>
      </c>
    </row>
    <row r="37" spans="3:7" x14ac:dyDescent="0.25">
      <c r="C37" t="str">
        <f>IFERROR(VLOOKUP(Table15[[#This Row],[الكود ]],'المخزن '!$A$2:$J$37,2,FALSE),"")</f>
        <v/>
      </c>
      <c r="G37" s="8">
        <f>Table15[[#This Row],[الكمية ]]*Table15[[#This Row],[سعر الوحدة ]]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الرئيسية</vt:lpstr>
      <vt:lpstr>المخزن </vt:lpstr>
      <vt:lpstr>الوارد</vt:lpstr>
      <vt:lpstr>المنصرف</vt:lpstr>
      <vt:lpstr>مرتجع العملاء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Ahmed Ezzat</cp:lastModifiedBy>
  <dcterms:created xsi:type="dcterms:W3CDTF">2024-06-08T12:52:24Z</dcterms:created>
  <dcterms:modified xsi:type="dcterms:W3CDTF">2024-06-08T16:39:47Z</dcterms:modified>
</cp:coreProperties>
</file>